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6\Testületi ülések\1 Február\Előterjesztés II_5 mellékletei\"/>
    </mc:Choice>
  </mc:AlternateContent>
  <xr:revisionPtr revIDLastSave="0" documentId="13_ncr:1_{35DFF0A0-673D-41A8-9C67-C16D0DB76A0F}" xr6:coauthVersionLast="47" xr6:coauthVersionMax="47" xr10:uidLastSave="{00000000-0000-0000-0000-000000000000}"/>
  <bookViews>
    <workbookView xWindow="2640" yWindow="2640" windowWidth="21405" windowHeight="11295" xr2:uid="{2D249A7F-FFCC-4214-B690-4574F8CA9AD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Z4" i="1"/>
  <c r="U4" i="1"/>
  <c r="P4" i="1"/>
  <c r="L4" i="1"/>
  <c r="L18" i="1"/>
  <c r="N18" i="1" s="1"/>
  <c r="M18" i="1"/>
  <c r="B16" i="1"/>
  <c r="C16" i="1"/>
  <c r="E16" i="1"/>
  <c r="F16" i="1"/>
  <c r="H16" i="1"/>
  <c r="K16" i="1"/>
  <c r="M16" i="1"/>
  <c r="J16" i="1"/>
  <c r="X27" i="1" l="1"/>
  <c r="AA31" i="1"/>
  <c r="AA29" i="1" s="1"/>
  <c r="Z31" i="1"/>
  <c r="AB31" i="1" s="1"/>
  <c r="AA30" i="1"/>
  <c r="Y29" i="1"/>
  <c r="X29" i="1"/>
  <c r="AA24" i="1"/>
  <c r="AA23" i="1" s="1"/>
  <c r="Y23" i="1"/>
  <c r="X23" i="1"/>
  <c r="AB18" i="1"/>
  <c r="AA18" i="1"/>
  <c r="Z18" i="1"/>
  <c r="Y17" i="1"/>
  <c r="X17" i="1"/>
  <c r="AA12" i="1"/>
  <c r="Z12" i="1"/>
  <c r="AA9" i="1"/>
  <c r="AA8" i="1"/>
  <c r="AA7" i="1"/>
  <c r="Y7" i="1"/>
  <c r="X7" i="1"/>
  <c r="M30" i="1"/>
  <c r="M29" i="1"/>
  <c r="K29" i="1"/>
  <c r="J29" i="1"/>
  <c r="M20" i="1"/>
  <c r="N20" i="1" s="1"/>
  <c r="N19" i="1" s="1"/>
  <c r="L20" i="1"/>
  <c r="L19" i="1"/>
  <c r="K19" i="1"/>
  <c r="J19" i="1"/>
  <c r="M17" i="1"/>
  <c r="M13" i="1"/>
  <c r="L13" i="1"/>
  <c r="M12" i="1"/>
  <c r="M11" i="1" s="1"/>
  <c r="L12" i="1"/>
  <c r="K11" i="1"/>
  <c r="J11" i="1"/>
  <c r="M9" i="1"/>
  <c r="L9" i="1"/>
  <c r="N9" i="1" s="1"/>
  <c r="M8" i="1"/>
  <c r="M7" i="1" s="1"/>
  <c r="L8" i="1"/>
  <c r="N8" i="1" s="1"/>
  <c r="K7" i="1"/>
  <c r="K27" i="1" s="1"/>
  <c r="J7" i="1"/>
  <c r="S23" i="1"/>
  <c r="T23" i="1"/>
  <c r="V24" i="1"/>
  <c r="V23" i="1" s="1"/>
  <c r="U24" i="1"/>
  <c r="Z24" i="1" s="1"/>
  <c r="Z23" i="1" s="1"/>
  <c r="V11" i="1"/>
  <c r="AA11" i="1" s="1"/>
  <c r="U11" i="1"/>
  <c r="Z11" i="1" s="1"/>
  <c r="U18" i="1"/>
  <c r="V18" i="1"/>
  <c r="U19" i="1"/>
  <c r="Z19" i="1" s="1"/>
  <c r="V19" i="1"/>
  <c r="AA19" i="1" s="1"/>
  <c r="V20" i="1"/>
  <c r="AA20" i="1" s="1"/>
  <c r="U20" i="1"/>
  <c r="Z20" i="1" s="1"/>
  <c r="AB20" i="1" s="1"/>
  <c r="S17" i="1"/>
  <c r="T17" i="1"/>
  <c r="V15" i="1"/>
  <c r="AA15" i="1" s="1"/>
  <c r="U15" i="1"/>
  <c r="Z15" i="1" s="1"/>
  <c r="V31" i="1"/>
  <c r="U31" i="1"/>
  <c r="V30" i="1"/>
  <c r="U30" i="1"/>
  <c r="Z30" i="1" s="1"/>
  <c r="AB30" i="1" s="1"/>
  <c r="AB29" i="1" s="1"/>
  <c r="T29" i="1"/>
  <c r="S29" i="1"/>
  <c r="V12" i="1"/>
  <c r="U12" i="1"/>
  <c r="V9" i="1"/>
  <c r="U9" i="1"/>
  <c r="Z9" i="1" s="1"/>
  <c r="AB9" i="1" s="1"/>
  <c r="V8" i="1"/>
  <c r="U8" i="1"/>
  <c r="Z8" i="1" s="1"/>
  <c r="AB8" i="1" s="1"/>
  <c r="AB7" i="1" s="1"/>
  <c r="T7" i="1"/>
  <c r="S7" i="1"/>
  <c r="E29" i="1"/>
  <c r="F29" i="1"/>
  <c r="G31" i="1"/>
  <c r="I31" i="1" s="1"/>
  <c r="H30" i="1"/>
  <c r="H29" i="1" s="1"/>
  <c r="G30" i="1"/>
  <c r="L30" i="1" s="1"/>
  <c r="E19" i="1"/>
  <c r="F19" i="1"/>
  <c r="H20" i="1"/>
  <c r="H19" i="1" s="1"/>
  <c r="G20" i="1"/>
  <c r="H17" i="1"/>
  <c r="G17" i="1"/>
  <c r="G16" i="1" s="1"/>
  <c r="E11" i="1"/>
  <c r="F11" i="1"/>
  <c r="H13" i="1"/>
  <c r="G13" i="1"/>
  <c r="H12" i="1"/>
  <c r="G12" i="1"/>
  <c r="G9" i="1"/>
  <c r="H9" i="1"/>
  <c r="H8" i="1"/>
  <c r="G8" i="1"/>
  <c r="E7" i="1"/>
  <c r="F7" i="1"/>
  <c r="C11" i="1"/>
  <c r="B11" i="1"/>
  <c r="R12" i="1"/>
  <c r="Y27" i="1" l="1"/>
  <c r="Y32" i="1" s="1"/>
  <c r="AB11" i="1"/>
  <c r="AB15" i="1"/>
  <c r="AA17" i="1"/>
  <c r="AA27" i="1" s="1"/>
  <c r="AA32" i="1" s="1"/>
  <c r="L29" i="1"/>
  <c r="L31" i="1"/>
  <c r="N31" i="1" s="1"/>
  <c r="L17" i="1"/>
  <c r="L16" i="1" s="1"/>
  <c r="N17" i="1"/>
  <c r="N16" i="1" s="1"/>
  <c r="N13" i="1"/>
  <c r="J27" i="1"/>
  <c r="J32" i="1" s="1"/>
  <c r="L11" i="1"/>
  <c r="AB12" i="1"/>
  <c r="AB19" i="1"/>
  <c r="AB17" i="1" s="1"/>
  <c r="X32" i="1"/>
  <c r="AB24" i="1"/>
  <c r="AB23" i="1" s="1"/>
  <c r="Z29" i="1"/>
  <c r="Z7" i="1"/>
  <c r="Z17" i="1"/>
  <c r="K32" i="1"/>
  <c r="N7" i="1"/>
  <c r="L7" i="1"/>
  <c r="N12" i="1"/>
  <c r="N30" i="1"/>
  <c r="N29" i="1" s="1"/>
  <c r="M27" i="1"/>
  <c r="M32" i="1" s="1"/>
  <c r="M19" i="1"/>
  <c r="F27" i="1"/>
  <c r="G11" i="1"/>
  <c r="E27" i="1"/>
  <c r="E32" i="1" s="1"/>
  <c r="I9" i="1"/>
  <c r="V7" i="1"/>
  <c r="W31" i="1"/>
  <c r="G7" i="1"/>
  <c r="I17" i="1"/>
  <c r="I16" i="1" s="1"/>
  <c r="W12" i="1"/>
  <c r="W30" i="1"/>
  <c r="W29" i="1" s="1"/>
  <c r="W18" i="1"/>
  <c r="T27" i="1"/>
  <c r="T32" i="1" s="1"/>
  <c r="H11" i="1"/>
  <c r="U29" i="1"/>
  <c r="W15" i="1"/>
  <c r="W24" i="1"/>
  <c r="W23" i="1" s="1"/>
  <c r="S27" i="1"/>
  <c r="S32" i="1" s="1"/>
  <c r="I8" i="1"/>
  <c r="W9" i="1"/>
  <c r="W20" i="1"/>
  <c r="U23" i="1"/>
  <c r="H7" i="1"/>
  <c r="I12" i="1"/>
  <c r="I20" i="1"/>
  <c r="I19" i="1" s="1"/>
  <c r="G19" i="1"/>
  <c r="I30" i="1"/>
  <c r="I29" i="1" s="1"/>
  <c r="F32" i="1"/>
  <c r="W8" i="1"/>
  <c r="I13" i="1"/>
  <c r="W11" i="1"/>
  <c r="G29" i="1"/>
  <c r="W19" i="1"/>
  <c r="V17" i="1"/>
  <c r="U17" i="1"/>
  <c r="U7" i="1"/>
  <c r="V29" i="1"/>
  <c r="I7" i="1"/>
  <c r="R20" i="1"/>
  <c r="R24" i="1"/>
  <c r="R23" i="1" s="1"/>
  <c r="Q23" i="1"/>
  <c r="P23" i="1"/>
  <c r="Q7" i="1"/>
  <c r="P7" i="1"/>
  <c r="P27" i="1" s="1"/>
  <c r="R9" i="1"/>
  <c r="C7" i="1"/>
  <c r="B7" i="1"/>
  <c r="D9" i="1"/>
  <c r="R30" i="1"/>
  <c r="R29" i="1" s="1"/>
  <c r="Q29" i="1"/>
  <c r="Q17" i="1"/>
  <c r="R11" i="1"/>
  <c r="R15" i="1"/>
  <c r="R19" i="1"/>
  <c r="R18" i="1"/>
  <c r="P17" i="1"/>
  <c r="P29" i="1"/>
  <c r="D31" i="1"/>
  <c r="D30" i="1"/>
  <c r="C29" i="1"/>
  <c r="C19" i="1"/>
  <c r="B29" i="1"/>
  <c r="B19" i="1"/>
  <c r="D8" i="1"/>
  <c r="D13" i="1"/>
  <c r="D12" i="1"/>
  <c r="D17" i="1"/>
  <c r="D16" i="1" s="1"/>
  <c r="D20" i="1"/>
  <c r="D19" i="1" s="1"/>
  <c r="R8" i="1"/>
  <c r="AB27" i="1" l="1"/>
  <c r="AB32" i="1" s="1"/>
  <c r="L27" i="1"/>
  <c r="L32" i="1" s="1"/>
  <c r="N11" i="1"/>
  <c r="N27" i="1" s="1"/>
  <c r="N32" i="1" s="1"/>
  <c r="Z27" i="1"/>
  <c r="Z32" i="1" s="1"/>
  <c r="G27" i="1"/>
  <c r="G32" i="1" s="1"/>
  <c r="D29" i="1"/>
  <c r="W7" i="1"/>
  <c r="V27" i="1"/>
  <c r="V32" i="1" s="1"/>
  <c r="U27" i="1"/>
  <c r="U32" i="1" s="1"/>
  <c r="W17" i="1"/>
  <c r="H27" i="1"/>
  <c r="H32" i="1" s="1"/>
  <c r="I11" i="1"/>
  <c r="I27" i="1" s="1"/>
  <c r="I32" i="1" s="1"/>
  <c r="Q27" i="1"/>
  <c r="Q32" i="1" s="1"/>
  <c r="R7" i="1"/>
  <c r="B27" i="1"/>
  <c r="B32" i="1" s="1"/>
  <c r="D7" i="1"/>
  <c r="C27" i="1"/>
  <c r="C32" i="1" s="1"/>
  <c r="P32" i="1"/>
  <c r="R17" i="1"/>
  <c r="D11" i="1"/>
  <c r="AB35" i="1" l="1"/>
  <c r="W27" i="1"/>
  <c r="W32" i="1" s="1"/>
  <c r="W35" i="1" s="1"/>
  <c r="R27" i="1"/>
  <c r="R32" i="1" s="1"/>
  <c r="D27" i="1"/>
  <c r="D32" i="1" s="1"/>
  <c r="R35" i="1" l="1"/>
</calcChain>
</file>

<file path=xl/sharedStrings.xml><?xml version="1.0" encoding="utf-8"?>
<sst xmlns="http://schemas.openxmlformats.org/spreadsheetml/2006/main" count="72" uniqueCount="44">
  <si>
    <t>Bevételek</t>
  </si>
  <si>
    <t>Kiadások</t>
  </si>
  <si>
    <t xml:space="preserve">   ebből: tárgyi eszköz értékesítés - áfa befizetés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</si>
  <si>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</si>
  <si>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</si>
  <si>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</si>
  <si>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</si>
  <si>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</si>
  <si>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</si>
  <si>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</si>
  <si>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</si>
  <si>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</si>
  <si>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</si>
  <si>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</si>
  <si>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</si>
  <si>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</si>
  <si>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</si>
  <si>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</si>
  <si>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</si>
  <si>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</si>
  <si>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</si>
  <si>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</si>
  <si>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</si>
  <si>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</si>
  <si>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</si>
  <si>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</si>
  <si>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</si>
  <si>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</si>
  <si>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</si>
  <si>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</si>
  <si>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</si>
  <si>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</si>
  <si>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Hosszú lejáratú hitelek, kölcsönök felvétele</t>
  </si>
  <si>
    <t>Hosszú lejáratú hitelek, kölcsönök törlesztése</t>
  </si>
  <si>
    <t>Felhalmozási kiadáshoz kapcsolódó áfa visszatérülés</t>
  </si>
  <si>
    <t>Egyéb felhalmozási célú támogatások áht-n belülről</t>
  </si>
  <si>
    <t xml:space="preserve">             tárgyi eszköz fordított adója - áfa befizetés</t>
  </si>
  <si>
    <t>Első lakáshoz jutók támogatása</t>
  </si>
  <si>
    <t>Összesen</t>
  </si>
  <si>
    <t>Javasolt módosítás</t>
  </si>
  <si>
    <t>Egyéb tárgyi eszközök értékesítése</t>
  </si>
  <si>
    <r>
      <t>Komárom Város</t>
    </r>
    <r>
      <rPr>
        <b/>
        <sz val="11"/>
        <rFont val="Arial CE"/>
        <charset val="238"/>
      </rPr>
      <t xml:space="preserve"> </t>
    </r>
    <r>
      <rPr>
        <b/>
        <u/>
        <sz val="10"/>
        <rFont val="Arial CE"/>
        <charset val="238"/>
      </rPr>
      <t>2026. évi   felhalmozási célú</t>
    </r>
    <r>
      <rPr>
        <b/>
        <sz val="10"/>
        <rFont val="Arial CE"/>
        <charset val="238"/>
      </rPr>
      <t xml:space="preserve"> bevételeinek és kiadásainak  előirányzatai</t>
    </r>
  </si>
  <si>
    <t>../2026.(....) önk.rendelet módosított ei.</t>
  </si>
  <si>
    <t>1/2026.(II.3.)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</si>
</sst>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u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3" fontId="2" fillId="0" borderId="3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/>
    <xf numFmtId="3" fontId="6" fillId="0" borderId="1" xfId="0" applyNumberFormat="1" applyFont="1" applyBorder="1"/>
    <xf numFmtId="0" fontId="2" fillId="0" borderId="3" xfId="0" applyFont="1" applyBorder="1"/>
    <xf numFmtId="3" fontId="0" fillId="0" borderId="0" xfId="0" applyNumberFormat="1"/>
    <xf numFmtId="3" fontId="1" fillId="0" borderId="0" xfId="0" applyNumberFormat="1" applyFont="1"/>
    <xf numFmtId="0" fontId="0" fillId="0" borderId="4" xfId="0" applyBorder="1"/>
    <xf numFmtId="3" fontId="2" fillId="0" borderId="4" xfId="0" applyNumberFormat="1" applyFont="1" applyBorder="1"/>
    <xf numFmtId="0" fontId="0" fillId="0" borderId="2" xfId="0" applyBorder="1"/>
    <xf numFmtId="0" fontId="1" fillId="0" borderId="0" xfId="0" applyFont="1"/>
    <xf numFmtId="3" fontId="0" fillId="0" borderId="4" xfId="0" applyNumberFormat="1" applyBorder="1"/>
    <xf numFmtId="0" fontId="2" fillId="0" borderId="5" xfId="0" applyFont="1" applyBorder="1"/>
    <xf numFmtId="0" fontId="2" fillId="0" borderId="2" xfId="0" applyFont="1" applyBorder="1"/>
    <xf numFmtId="3" fontId="0" fillId="0" borderId="2" xfId="0" applyNumberFormat="1" applyBorder="1"/>
    <xf numFmtId="0" fontId="1" fillId="0" borderId="4" xfId="0" applyFont="1" applyBorder="1"/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0" fontId="1" fillId="0" borderId="11" xfId="0" applyFont="1" applyBorder="1"/>
    <xf numFmtId="3" fontId="2" fillId="0" borderId="3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5F17D-B570-47C3-96ED-8BBE8D12D8E8}">
  <sheetPr>
    <pageSetUpPr fitToPage="1"/>
  </sheetPr>
  <dimension ref="A1:AB35"/>
  <sheetViews>
    <sheetView tabSelected="1" zoomScaleNormal="100" workbookViewId="0">
      <selection activeCell="P4" sqref="P4:R4"/>
    </sheetView>
  </sheetViews>
  <sheetFormatPr defaultRowHeight="12.75" x14ac:dyDescent="0.2"/>
  <cols>
    <col min="1" max="1" width="47.85546875" customWidth="1"/>
    <col min="2" max="2" width="10.7109375" customWidth="1"/>
    <col min="3" max="3" width="11.140625" customWidth="1"/>
    <col min="4" max="4" width="10.85546875" customWidth="1"/>
    <col min="5" max="5" width="9.42578125" hidden="1" customWidth="1"/>
    <col min="6" max="6" width="9.28515625" hidden="1" customWidth="1"/>
    <col min="7" max="7" width="11.7109375" hidden="1" customWidth="1"/>
    <col min="8" max="8" width="9.5703125" hidden="1" customWidth="1"/>
    <col min="9" max="10" width="11.7109375" hidden="1" customWidth="1"/>
    <col min="11" max="11" width="9.85546875" hidden="1" customWidth="1"/>
    <col min="12" max="14" width="11.7109375" hidden="1" customWidth="1"/>
    <col min="15" max="15" width="44" customWidth="1"/>
    <col min="16" max="16" width="9.85546875" customWidth="1"/>
    <col min="17" max="17" width="11" customWidth="1"/>
    <col min="18" max="18" width="11.7109375" customWidth="1"/>
    <col min="19" max="19" width="9.140625" hidden="1" customWidth="1"/>
    <col min="20" max="20" width="8.42578125" hidden="1" customWidth="1"/>
    <col min="21" max="21" width="10.85546875" hidden="1" customWidth="1"/>
    <col min="22" max="22" width="9.85546875" hidden="1" customWidth="1"/>
    <col min="23" max="23" width="11" hidden="1" customWidth="1"/>
    <col min="24" max="24" width="9.7109375" hidden="1" customWidth="1"/>
    <col min="25" max="25" width="0" hidden="1" customWidth="1"/>
    <col min="26" max="26" width="10.7109375" hidden="1" customWidth="1"/>
    <col min="27" max="27" width="0" hidden="1" customWidth="1"/>
    <col min="28" max="28" width="11" hidden="1" customWidth="1"/>
  </cols>
  <sheetData>
    <row r="1" spans="1:28" x14ac:dyDescent="0.2">
      <c r="P1" s="9"/>
      <c r="R1" s="9" t="s">
        <v>11</v>
      </c>
      <c r="AB1" s="9" t="s">
        <v>11</v>
      </c>
    </row>
    <row r="2" spans="1:28" ht="15" x14ac:dyDescent="0.25">
      <c r="A2" s="47" t="s">
        <v>41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28" x14ac:dyDescent="0.2">
      <c r="P3" s="10"/>
      <c r="R3" s="9" t="s">
        <v>9</v>
      </c>
      <c r="AB3" s="9" t="s">
        <v>9</v>
      </c>
    </row>
    <row r="4" spans="1:28" ht="12.75" customHeight="1" x14ac:dyDescent="0.2">
      <c r="A4" s="52" t="s">
        <v>0</v>
      </c>
      <c r="B4" s="40" t="s">
        <v>43</v>
      </c>
      <c r="C4" s="41"/>
      <c r="D4" s="42"/>
      <c r="E4" s="38" t="s">
        <v>39</v>
      </c>
      <c r="F4" s="39"/>
      <c r="G4" s="40" t="s">
        <v>42</v>
      </c>
      <c r="H4" s="41"/>
      <c r="I4" s="42"/>
      <c r="J4" s="38" t="s">
        <v>39</v>
      </c>
      <c r="K4" s="39"/>
      <c r="L4" s="40" t="str">
        <f>+G4</f>
        <v>../2026.(....) önk.rendelet módosított ei.</v>
      </c>
      <c r="M4" s="41"/>
      <c r="N4" s="42"/>
      <c r="O4" s="52" t="s">
        <v>1</v>
      </c>
      <c r="P4" s="40" t="str">
        <f>+B4</f>
        <v>1/2026.(II.3.) önk.rendelet eredeti ei.</v>
      </c>
      <c r="Q4" s="41"/>
      <c r="R4" s="42"/>
      <c r="S4" s="38" t="s">
        <v>39</v>
      </c>
      <c r="T4" s="39"/>
      <c r="U4" s="38" t="str">
        <f>+G4</f>
        <v>../2026.(....) önk.rendelet módosított ei.</v>
      </c>
      <c r="V4" s="56"/>
      <c r="W4" s="39"/>
      <c r="X4" s="38" t="s">
        <v>39</v>
      </c>
      <c r="Y4" s="39"/>
      <c r="Z4" s="40" t="str">
        <f>+L4</f>
        <v>../2026.(....) önk.rendelet módosított ei.</v>
      </c>
      <c r="AA4" s="41"/>
      <c r="AB4" s="42"/>
    </row>
    <row r="5" spans="1:28" ht="12" customHeight="1" x14ac:dyDescent="0.2">
      <c r="A5" s="53"/>
      <c r="B5" s="43" t="s">
        <v>6</v>
      </c>
      <c r="C5" s="43" t="s">
        <v>7</v>
      </c>
      <c r="D5" s="43" t="s">
        <v>38</v>
      </c>
      <c r="E5" s="43" t="s">
        <v>6</v>
      </c>
      <c r="F5" s="43" t="s">
        <v>7</v>
      </c>
      <c r="G5" s="43" t="s">
        <v>6</v>
      </c>
      <c r="H5" s="43" t="s">
        <v>7</v>
      </c>
      <c r="I5" s="43" t="s">
        <v>38</v>
      </c>
      <c r="J5" s="43" t="s">
        <v>6</v>
      </c>
      <c r="K5" s="43" t="s">
        <v>7</v>
      </c>
      <c r="L5" s="43" t="s">
        <v>6</v>
      </c>
      <c r="M5" s="43" t="s">
        <v>7</v>
      </c>
      <c r="N5" s="43" t="s">
        <v>38</v>
      </c>
      <c r="O5" s="53"/>
      <c r="P5" s="43" t="s">
        <v>6</v>
      </c>
      <c r="Q5" s="43" t="s">
        <v>7</v>
      </c>
      <c r="R5" s="43" t="s">
        <v>38</v>
      </c>
      <c r="S5" s="43" t="s">
        <v>6</v>
      </c>
      <c r="T5" s="43" t="s">
        <v>7</v>
      </c>
      <c r="U5" s="43" t="s">
        <v>6</v>
      </c>
      <c r="V5" s="43" t="s">
        <v>7</v>
      </c>
      <c r="W5" s="43" t="s">
        <v>38</v>
      </c>
      <c r="X5" s="43" t="s">
        <v>6</v>
      </c>
      <c r="Y5" s="43" t="s">
        <v>7</v>
      </c>
      <c r="Z5" s="43" t="s">
        <v>6</v>
      </c>
      <c r="AA5" s="43" t="s">
        <v>7</v>
      </c>
      <c r="AB5" s="43" t="s">
        <v>38</v>
      </c>
    </row>
    <row r="6" spans="1:28" ht="35.25" customHeight="1" x14ac:dyDescent="0.2">
      <c r="A6" s="5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5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</row>
    <row r="7" spans="1:28" x14ac:dyDescent="0.2">
      <c r="A7" s="18" t="s">
        <v>27</v>
      </c>
      <c r="B7" s="11">
        <f>SUM(B8:B9)</f>
        <v>0</v>
      </c>
      <c r="C7" s="11">
        <f>SUM(C8:C9)</f>
        <v>0</v>
      </c>
      <c r="D7" s="11">
        <f>SUM(D8:D9)</f>
        <v>0</v>
      </c>
      <c r="E7" s="11">
        <f t="shared" ref="E7:I7" si="0">SUM(E8:E9)</f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ref="J7:N7" si="1">SUM(J8:J9)</f>
        <v>0</v>
      </c>
      <c r="K7" s="11">
        <f t="shared" si="1"/>
        <v>0</v>
      </c>
      <c r="L7" s="11">
        <f t="shared" si="1"/>
        <v>0</v>
      </c>
      <c r="M7" s="11">
        <f t="shared" si="1"/>
        <v>0</v>
      </c>
      <c r="N7" s="11">
        <f t="shared" si="1"/>
        <v>0</v>
      </c>
      <c r="O7" s="26" t="s">
        <v>16</v>
      </c>
      <c r="P7" s="11">
        <f>SUM(P8:P9)</f>
        <v>2089338</v>
      </c>
      <c r="Q7" s="11">
        <f>SUM(Q8:Q9)</f>
        <v>0</v>
      </c>
      <c r="R7" s="11">
        <f>SUM(R8:R9)</f>
        <v>2089338</v>
      </c>
      <c r="S7" s="11">
        <f t="shared" ref="S7" si="2">SUM(S8:S9)</f>
        <v>0</v>
      </c>
      <c r="T7" s="11">
        <f t="shared" ref="T7" si="3">SUM(T8:T9)</f>
        <v>0</v>
      </c>
      <c r="U7" s="11">
        <f t="shared" ref="U7" si="4">SUM(U8:U9)</f>
        <v>2089338</v>
      </c>
      <c r="V7" s="11">
        <f t="shared" ref="V7" si="5">SUM(V8:V9)</f>
        <v>0</v>
      </c>
      <c r="W7" s="11">
        <f t="shared" ref="W7:AA7" si="6">SUM(W8:W9)</f>
        <v>2089338</v>
      </c>
      <c r="X7" s="11">
        <f t="shared" si="6"/>
        <v>0</v>
      </c>
      <c r="Y7" s="11">
        <f t="shared" si="6"/>
        <v>0</v>
      </c>
      <c r="Z7" s="11">
        <f t="shared" si="6"/>
        <v>2089338</v>
      </c>
      <c r="AA7" s="11">
        <f t="shared" si="6"/>
        <v>0</v>
      </c>
      <c r="AB7" s="11">
        <f t="shared" ref="AB7" si="7">SUM(AB8:AB9)</f>
        <v>2089338</v>
      </c>
    </row>
    <row r="8" spans="1:28" x14ac:dyDescent="0.2">
      <c r="A8" s="2" t="s">
        <v>21</v>
      </c>
      <c r="B8" s="12"/>
      <c r="C8" s="20"/>
      <c r="D8" s="12">
        <f>SUM(B8:C8)</f>
        <v>0</v>
      </c>
      <c r="E8" s="12"/>
      <c r="F8" s="12"/>
      <c r="G8" s="12">
        <f>+B8+E8</f>
        <v>0</v>
      </c>
      <c r="H8" s="12">
        <f>+C8+F8</f>
        <v>0</v>
      </c>
      <c r="I8" s="12">
        <f>+G8+H8</f>
        <v>0</v>
      </c>
      <c r="J8" s="12"/>
      <c r="K8" s="12"/>
      <c r="L8" s="12">
        <f>+G8+J8</f>
        <v>0</v>
      </c>
      <c r="M8" s="12">
        <f>+H8+K8</f>
        <v>0</v>
      </c>
      <c r="N8" s="12">
        <f>+L8+M8</f>
        <v>0</v>
      </c>
      <c r="O8" s="16" t="s">
        <v>2</v>
      </c>
      <c r="P8" s="17">
        <v>2089338</v>
      </c>
      <c r="Q8" s="16"/>
      <c r="R8" s="17">
        <f>SUM(P8:Q8)</f>
        <v>2089338</v>
      </c>
      <c r="S8" s="12"/>
      <c r="T8" s="12"/>
      <c r="U8" s="17">
        <f>+P8+S8</f>
        <v>2089338</v>
      </c>
      <c r="V8" s="17">
        <f>+Q8+T8</f>
        <v>0</v>
      </c>
      <c r="W8" s="17">
        <f>+U8+V8</f>
        <v>2089338</v>
      </c>
      <c r="X8" s="17"/>
      <c r="Y8" s="17"/>
      <c r="Z8" s="17">
        <f>+U8+X8</f>
        <v>2089338</v>
      </c>
      <c r="AA8" s="17">
        <f>+V8+Y8</f>
        <v>0</v>
      </c>
      <c r="AB8" s="17">
        <f>+Z8+AA8</f>
        <v>2089338</v>
      </c>
    </row>
    <row r="9" spans="1:28" x14ac:dyDescent="0.2">
      <c r="A9" s="2" t="s">
        <v>35</v>
      </c>
      <c r="B9" s="12"/>
      <c r="C9" s="19"/>
      <c r="D9" s="12">
        <f>SUM(B9:C9)</f>
        <v>0</v>
      </c>
      <c r="E9" s="12"/>
      <c r="F9" s="12"/>
      <c r="G9" s="12">
        <f>+B9+E9</f>
        <v>0</v>
      </c>
      <c r="H9" s="12">
        <f>+C9+F9</f>
        <v>0</v>
      </c>
      <c r="I9" s="12">
        <f>+G9+H9</f>
        <v>0</v>
      </c>
      <c r="J9" s="12"/>
      <c r="K9" s="12"/>
      <c r="L9" s="12">
        <f>+G9+J9</f>
        <v>0</v>
      </c>
      <c r="M9" s="12">
        <f>+H9+K9</f>
        <v>0</v>
      </c>
      <c r="N9" s="12">
        <f>+L9+M9</f>
        <v>0</v>
      </c>
      <c r="O9" s="16" t="s">
        <v>36</v>
      </c>
      <c r="P9" s="17">
        <v>0</v>
      </c>
      <c r="Q9" s="16"/>
      <c r="R9" s="17">
        <f>SUM(P9:Q9)</f>
        <v>0</v>
      </c>
      <c r="S9" s="12"/>
      <c r="T9" s="12"/>
      <c r="U9" s="17">
        <f>+P9+S9</f>
        <v>0</v>
      </c>
      <c r="V9" s="17">
        <f>+Q9+T9</f>
        <v>0</v>
      </c>
      <c r="W9" s="17">
        <f>+U9+V9</f>
        <v>0</v>
      </c>
      <c r="X9" s="17"/>
      <c r="Y9" s="17"/>
      <c r="Z9" s="17">
        <f>+U9+X9</f>
        <v>0</v>
      </c>
      <c r="AA9" s="17">
        <f>+V9+Y9</f>
        <v>0</v>
      </c>
      <c r="AB9" s="17">
        <f>+Z9+AA9</f>
        <v>0</v>
      </c>
    </row>
    <row r="10" spans="1:28" x14ac:dyDescent="0.2">
      <c r="A10" s="2"/>
      <c r="B10" s="4"/>
      <c r="C10" s="19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P10" s="7"/>
      <c r="R10" s="2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x14ac:dyDescent="0.2">
      <c r="A11" s="1" t="s">
        <v>22</v>
      </c>
      <c r="B11" s="7">
        <f>SUM(B12:B14)</f>
        <v>2239187</v>
      </c>
      <c r="C11" s="7">
        <f t="shared" ref="C11:I11" si="8">SUM(C12:C14)</f>
        <v>0</v>
      </c>
      <c r="D11" s="7">
        <f t="shared" si="8"/>
        <v>2239187</v>
      </c>
      <c r="E11" s="7">
        <f t="shared" si="8"/>
        <v>0</v>
      </c>
      <c r="F11" s="7">
        <f t="shared" si="8"/>
        <v>0</v>
      </c>
      <c r="G11" s="7">
        <f t="shared" si="8"/>
        <v>2239187</v>
      </c>
      <c r="H11" s="7">
        <f t="shared" si="8"/>
        <v>0</v>
      </c>
      <c r="I11" s="7">
        <f t="shared" si="8"/>
        <v>2239187</v>
      </c>
      <c r="J11" s="7">
        <f t="shared" ref="J11:N11" si="9">SUM(J12:J14)</f>
        <v>0</v>
      </c>
      <c r="K11" s="7">
        <f t="shared" si="9"/>
        <v>0</v>
      </c>
      <c r="L11" s="7">
        <f t="shared" si="9"/>
        <v>2239187</v>
      </c>
      <c r="M11" s="7">
        <f t="shared" si="9"/>
        <v>0</v>
      </c>
      <c r="N11" s="7">
        <f t="shared" si="9"/>
        <v>2239187</v>
      </c>
      <c r="O11" s="15" t="s">
        <v>4</v>
      </c>
      <c r="P11" s="7">
        <v>4969446</v>
      </c>
      <c r="Q11" s="13">
        <v>718272</v>
      </c>
      <c r="R11" s="7">
        <f>SUM(P11:Q11)</f>
        <v>5687718</v>
      </c>
      <c r="S11" s="7"/>
      <c r="T11" s="7"/>
      <c r="U11" s="7">
        <f>+P11+S11</f>
        <v>4969446</v>
      </c>
      <c r="V11" s="7">
        <f>+Q11+T11</f>
        <v>718272</v>
      </c>
      <c r="W11" s="7">
        <f>+U11+V11</f>
        <v>5687718</v>
      </c>
      <c r="X11" s="7"/>
      <c r="Y11" s="7"/>
      <c r="Z11" s="7">
        <f>+U11+X11</f>
        <v>4969446</v>
      </c>
      <c r="AA11" s="7">
        <f>+V11+Y11</f>
        <v>718272</v>
      </c>
      <c r="AB11" s="7">
        <f>+Z11+AA11</f>
        <v>5687718</v>
      </c>
    </row>
    <row r="12" spans="1:28" x14ac:dyDescent="0.2">
      <c r="A12" s="3" t="s">
        <v>30</v>
      </c>
      <c r="B12" s="12">
        <v>2089338</v>
      </c>
      <c r="C12" s="20"/>
      <c r="D12" s="12">
        <f>SUM(B12:C12)</f>
        <v>2089338</v>
      </c>
      <c r="E12" s="12"/>
      <c r="F12" s="12"/>
      <c r="G12" s="12">
        <f>+B12+E12</f>
        <v>2089338</v>
      </c>
      <c r="H12" s="12">
        <f>+C12+F12</f>
        <v>0</v>
      </c>
      <c r="I12" s="12">
        <f>+G12+H12</f>
        <v>2089338</v>
      </c>
      <c r="J12" s="12"/>
      <c r="K12" s="12"/>
      <c r="L12" s="12">
        <f>+G12+J12</f>
        <v>2089338</v>
      </c>
      <c r="M12" s="12">
        <f>+H12+K12</f>
        <v>0</v>
      </c>
      <c r="N12" s="12">
        <f>+L12+M12</f>
        <v>2089338</v>
      </c>
      <c r="O12" s="16" t="s">
        <v>18</v>
      </c>
      <c r="P12" s="17"/>
      <c r="Q12" s="17"/>
      <c r="R12" s="17">
        <f>SUM(P12:Q12)</f>
        <v>0</v>
      </c>
      <c r="S12" s="12"/>
      <c r="T12" s="12"/>
      <c r="U12" s="12">
        <f>+P12+S12</f>
        <v>0</v>
      </c>
      <c r="V12" s="12">
        <f>+Q12+T12</f>
        <v>0</v>
      </c>
      <c r="W12" s="12">
        <f>+U12+V12</f>
        <v>0</v>
      </c>
      <c r="X12" s="17"/>
      <c r="Y12" s="17"/>
      <c r="Z12" s="17">
        <f>+U12+X12</f>
        <v>0</v>
      </c>
      <c r="AA12" s="17">
        <f>+V12+Y12</f>
        <v>0</v>
      </c>
      <c r="AB12" s="17">
        <f>+Z12+AA12</f>
        <v>0</v>
      </c>
    </row>
    <row r="13" spans="1:28" x14ac:dyDescent="0.2">
      <c r="A13" s="3" t="s">
        <v>34</v>
      </c>
      <c r="B13" s="4">
        <v>149849</v>
      </c>
      <c r="C13" s="19"/>
      <c r="D13" s="12">
        <f>SUM(B13:C13)</f>
        <v>149849</v>
      </c>
      <c r="E13" s="12"/>
      <c r="F13" s="12"/>
      <c r="G13" s="12">
        <f>+B13+E13</f>
        <v>149849</v>
      </c>
      <c r="H13" s="12">
        <f>+C13+F13</f>
        <v>0</v>
      </c>
      <c r="I13" s="12">
        <f>+G13+H13</f>
        <v>149849</v>
      </c>
      <c r="J13" s="12"/>
      <c r="K13" s="12"/>
      <c r="L13" s="12">
        <f>+G13+J13</f>
        <v>149849</v>
      </c>
      <c r="M13" s="12">
        <f>+H13+K13</f>
        <v>0</v>
      </c>
      <c r="N13" s="12">
        <f>+L13+M13</f>
        <v>149849</v>
      </c>
      <c r="O13" s="15"/>
      <c r="P13" s="7"/>
      <c r="Q13" s="13"/>
      <c r="R13" s="7"/>
      <c r="S13" s="12"/>
      <c r="T13" s="12"/>
      <c r="U13" s="12"/>
      <c r="V13" s="12"/>
      <c r="W13" s="12"/>
      <c r="X13" s="12"/>
      <c r="Y13" s="12"/>
      <c r="Z13" s="12"/>
      <c r="AA13" s="12"/>
      <c r="AB13" s="12"/>
    </row>
    <row r="14" spans="1:28" x14ac:dyDescent="0.2">
      <c r="A14" s="3"/>
      <c r="B14" s="4"/>
      <c r="C14" s="19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5"/>
      <c r="P14" s="7"/>
      <c r="Q14" s="13"/>
      <c r="R14" s="7"/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spans="1:28" x14ac:dyDescent="0.2">
      <c r="A15" s="1"/>
      <c r="B15" s="7"/>
      <c r="C15" s="1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15" t="s">
        <v>3</v>
      </c>
      <c r="P15" s="7">
        <v>1627918</v>
      </c>
      <c r="Q15" s="13"/>
      <c r="R15" s="7">
        <f>SUM(P15:Q15)</f>
        <v>1627918</v>
      </c>
      <c r="S15" s="4"/>
      <c r="T15" s="4"/>
      <c r="U15" s="7">
        <f>+P15+S15</f>
        <v>1627918</v>
      </c>
      <c r="V15" s="7">
        <f>+Q15+T15</f>
        <v>0</v>
      </c>
      <c r="W15" s="7">
        <f>+U15+V15</f>
        <v>1627918</v>
      </c>
      <c r="X15" s="7"/>
      <c r="Y15" s="7"/>
      <c r="Z15" s="7">
        <f>+U15+X15</f>
        <v>1627918</v>
      </c>
      <c r="AA15" s="7">
        <f>+V15+Y15</f>
        <v>0</v>
      </c>
      <c r="AB15" s="7">
        <f>+Z15+AA15</f>
        <v>1627918</v>
      </c>
    </row>
    <row r="16" spans="1:28" x14ac:dyDescent="0.2">
      <c r="A16" s="1" t="s">
        <v>23</v>
      </c>
      <c r="B16" s="7">
        <f t="shared" ref="B16:I16" si="10">SUM(B17:B18)</f>
        <v>8043588</v>
      </c>
      <c r="C16" s="7">
        <f t="shared" si="10"/>
        <v>0</v>
      </c>
      <c r="D16" s="7">
        <f t="shared" si="10"/>
        <v>8043588</v>
      </c>
      <c r="E16" s="7">
        <f t="shared" si="10"/>
        <v>0</v>
      </c>
      <c r="F16" s="7">
        <f t="shared" si="10"/>
        <v>0</v>
      </c>
      <c r="G16" s="7">
        <f t="shared" si="10"/>
        <v>8043588</v>
      </c>
      <c r="H16" s="7">
        <f t="shared" si="10"/>
        <v>0</v>
      </c>
      <c r="I16" s="7">
        <f t="shared" si="10"/>
        <v>8043588</v>
      </c>
      <c r="J16" s="7">
        <f>SUM(J17:J18)</f>
        <v>0</v>
      </c>
      <c r="K16" s="7">
        <f t="shared" ref="K16:N16" si="11">SUM(K17:K18)</f>
        <v>0</v>
      </c>
      <c r="L16" s="7">
        <f t="shared" si="11"/>
        <v>8043588</v>
      </c>
      <c r="M16" s="7">
        <f t="shared" si="11"/>
        <v>0</v>
      </c>
      <c r="N16" s="7">
        <f t="shared" si="11"/>
        <v>8043588</v>
      </c>
      <c r="O16" s="15"/>
      <c r="P16" s="7"/>
      <c r="Q16" s="13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x14ac:dyDescent="0.2">
      <c r="A17" s="3" t="s">
        <v>24</v>
      </c>
      <c r="B17" s="12">
        <v>8043588</v>
      </c>
      <c r="C17" s="19"/>
      <c r="D17" s="4">
        <f>SUM(B17:C17)</f>
        <v>8043588</v>
      </c>
      <c r="E17" s="4"/>
      <c r="F17" s="4"/>
      <c r="G17" s="12">
        <f>+B17+E17</f>
        <v>8043588</v>
      </c>
      <c r="H17" s="12">
        <f>+C17+F17</f>
        <v>0</v>
      </c>
      <c r="I17" s="12">
        <f>+G17+H17</f>
        <v>8043588</v>
      </c>
      <c r="J17" s="4"/>
      <c r="K17" s="4"/>
      <c r="L17" s="12">
        <f>+G17+J17</f>
        <v>8043588</v>
      </c>
      <c r="M17" s="12">
        <f>+H17+K17</f>
        <v>0</v>
      </c>
      <c r="N17" s="12">
        <f>+L17+M17</f>
        <v>8043588</v>
      </c>
      <c r="O17" s="15" t="s">
        <v>17</v>
      </c>
      <c r="P17" s="7">
        <f>SUM(P18:P20)</f>
        <v>25000</v>
      </c>
      <c r="Q17" s="13">
        <f>SUM(Q18:Q20)</f>
        <v>60000</v>
      </c>
      <c r="R17" s="7">
        <f>SUM(R18:R20)</f>
        <v>85000</v>
      </c>
      <c r="S17" s="7">
        <f t="shared" ref="S17:W17" si="12">SUM(S18:S20)</f>
        <v>0</v>
      </c>
      <c r="T17" s="7">
        <f t="shared" si="12"/>
        <v>0</v>
      </c>
      <c r="U17" s="7">
        <f t="shared" si="12"/>
        <v>25000</v>
      </c>
      <c r="V17" s="7">
        <f t="shared" si="12"/>
        <v>60000</v>
      </c>
      <c r="W17" s="7">
        <f t="shared" si="12"/>
        <v>85000</v>
      </c>
      <c r="X17" s="7">
        <f t="shared" ref="X17:AB17" si="13">SUM(X18:X20)</f>
        <v>0</v>
      </c>
      <c r="Y17" s="7">
        <f t="shared" si="13"/>
        <v>0</v>
      </c>
      <c r="Z17" s="7">
        <f t="shared" si="13"/>
        <v>25000</v>
      </c>
      <c r="AA17" s="7">
        <f t="shared" si="13"/>
        <v>60000</v>
      </c>
      <c r="AB17" s="7">
        <f t="shared" si="13"/>
        <v>85000</v>
      </c>
    </row>
    <row r="18" spans="1:28" x14ac:dyDescent="0.2">
      <c r="A18" s="35" t="s">
        <v>40</v>
      </c>
      <c r="B18" s="4"/>
      <c r="C18" s="19"/>
      <c r="D18" s="4">
        <f>SUM(B18:C18)</f>
        <v>0</v>
      </c>
      <c r="E18" s="4"/>
      <c r="F18" s="4"/>
      <c r="G18" s="12"/>
      <c r="H18" s="12"/>
      <c r="I18" s="12"/>
      <c r="J18" s="4"/>
      <c r="K18" s="4"/>
      <c r="L18" s="12">
        <f>+G18+J18</f>
        <v>0</v>
      </c>
      <c r="M18" s="12">
        <f>+H18+K18</f>
        <v>0</v>
      </c>
      <c r="N18" s="12">
        <f>+L18+M18</f>
        <v>0</v>
      </c>
      <c r="O18" t="s">
        <v>19</v>
      </c>
      <c r="P18" s="12"/>
      <c r="Q18" s="20"/>
      <c r="R18" s="4">
        <f>SUM(P18:Q18)</f>
        <v>0</v>
      </c>
      <c r="S18" s="4"/>
      <c r="T18" s="4"/>
      <c r="U18" s="12">
        <f t="shared" ref="U18:U19" si="14">+P18+S18</f>
        <v>0</v>
      </c>
      <c r="V18" s="12">
        <f t="shared" ref="V18:V19" si="15">+Q18+T18</f>
        <v>0</v>
      </c>
      <c r="W18" s="12">
        <f t="shared" ref="W18:W19" si="16">+U18+V18</f>
        <v>0</v>
      </c>
      <c r="X18" s="4"/>
      <c r="Y18" s="4"/>
      <c r="Z18" s="12">
        <f t="shared" ref="Z18:Z19" si="17">+U18+X18</f>
        <v>0</v>
      </c>
      <c r="AA18" s="12">
        <f t="shared" ref="AA18:AA19" si="18">+V18+Y18</f>
        <v>0</v>
      </c>
      <c r="AB18" s="12">
        <f t="shared" ref="AB18:AB19" si="19">+Z18+AA18</f>
        <v>0</v>
      </c>
    </row>
    <row r="19" spans="1:28" x14ac:dyDescent="0.2">
      <c r="A19" s="1" t="s">
        <v>25</v>
      </c>
      <c r="B19" s="7">
        <f>SUM(B20)</f>
        <v>0</v>
      </c>
      <c r="C19" s="13">
        <f>SUM(C20)</f>
        <v>0</v>
      </c>
      <c r="D19" s="7">
        <f>SUM(D20)</f>
        <v>0</v>
      </c>
      <c r="E19" s="7">
        <f t="shared" ref="E19:N19" si="20">SUM(E20)</f>
        <v>0</v>
      </c>
      <c r="F19" s="7">
        <f t="shared" si="20"/>
        <v>0</v>
      </c>
      <c r="G19" s="7">
        <f t="shared" si="20"/>
        <v>0</v>
      </c>
      <c r="H19" s="7">
        <f t="shared" si="20"/>
        <v>0</v>
      </c>
      <c r="I19" s="7">
        <f t="shared" si="20"/>
        <v>0</v>
      </c>
      <c r="J19" s="7">
        <f t="shared" si="20"/>
        <v>0</v>
      </c>
      <c r="K19" s="7">
        <f t="shared" si="20"/>
        <v>0</v>
      </c>
      <c r="L19" s="7">
        <f t="shared" si="20"/>
        <v>0</v>
      </c>
      <c r="M19" s="7">
        <f t="shared" si="20"/>
        <v>0</v>
      </c>
      <c r="N19" s="7">
        <f t="shared" si="20"/>
        <v>0</v>
      </c>
      <c r="O19" t="s">
        <v>20</v>
      </c>
      <c r="P19" s="12">
        <v>25000</v>
      </c>
      <c r="Q19" s="19"/>
      <c r="R19" s="4">
        <f>SUM(P19:Q19)</f>
        <v>25000</v>
      </c>
      <c r="S19" s="4"/>
      <c r="T19" s="4"/>
      <c r="U19" s="12">
        <f t="shared" si="14"/>
        <v>25000</v>
      </c>
      <c r="V19" s="12">
        <f t="shared" si="15"/>
        <v>0</v>
      </c>
      <c r="W19" s="12">
        <f t="shared" si="16"/>
        <v>25000</v>
      </c>
      <c r="X19" s="4"/>
      <c r="Y19" s="4"/>
      <c r="Z19" s="12">
        <f t="shared" si="17"/>
        <v>25000</v>
      </c>
      <c r="AA19" s="12">
        <f t="shared" si="18"/>
        <v>0</v>
      </c>
      <c r="AB19" s="12">
        <f t="shared" si="19"/>
        <v>25000</v>
      </c>
    </row>
    <row r="20" spans="1:28" ht="12.75" customHeight="1" x14ac:dyDescent="0.2">
      <c r="A20" s="2" t="s">
        <v>26</v>
      </c>
      <c r="B20" s="12"/>
      <c r="C20" s="20"/>
      <c r="D20" s="12">
        <f>SUM(B20:C20)</f>
        <v>0</v>
      </c>
      <c r="E20" s="12"/>
      <c r="F20" s="12"/>
      <c r="G20" s="12">
        <f>+B20+E20</f>
        <v>0</v>
      </c>
      <c r="H20" s="12">
        <f>+C20+F20</f>
        <v>0</v>
      </c>
      <c r="I20" s="12">
        <f>+G20+H20</f>
        <v>0</v>
      </c>
      <c r="J20" s="12"/>
      <c r="K20" s="12"/>
      <c r="L20" s="12">
        <f>+G20+J20</f>
        <v>0</v>
      </c>
      <c r="M20" s="12">
        <f>+H20+K20</f>
        <v>0</v>
      </c>
      <c r="N20" s="12">
        <f>+L20+M20</f>
        <v>0</v>
      </c>
      <c r="O20" t="s">
        <v>37</v>
      </c>
      <c r="P20" s="4"/>
      <c r="Q20" s="4">
        <v>60000</v>
      </c>
      <c r="R20" s="4">
        <f>SUM(P20:Q20)</f>
        <v>60000</v>
      </c>
      <c r="S20" s="4"/>
      <c r="T20" s="4"/>
      <c r="U20" s="12">
        <f>+P20+S20</f>
        <v>0</v>
      </c>
      <c r="V20" s="12">
        <f>+Q20+T20</f>
        <v>60000</v>
      </c>
      <c r="W20" s="12">
        <f>+U20+V20</f>
        <v>60000</v>
      </c>
      <c r="X20" s="4"/>
      <c r="Y20" s="4"/>
      <c r="Z20" s="12">
        <f>+U20+X20</f>
        <v>0</v>
      </c>
      <c r="AA20" s="12">
        <f>+V20+Y20</f>
        <v>60000</v>
      </c>
      <c r="AB20" s="12">
        <f>+Z20+AA20</f>
        <v>60000</v>
      </c>
    </row>
    <row r="21" spans="1:28" x14ac:dyDescent="0.2">
      <c r="A21" s="2"/>
      <c r="B21" s="4"/>
      <c r="C21" s="19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15"/>
      <c r="P21" s="7"/>
      <c r="Q21" s="13"/>
      <c r="R21" s="7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x14ac:dyDescent="0.2">
      <c r="A22" s="2"/>
      <c r="B22" s="7"/>
      <c r="C22" s="13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4"/>
      <c r="P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x14ac:dyDescent="0.2">
      <c r="A23" s="2"/>
      <c r="B23" s="4"/>
      <c r="C23" s="19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15" t="s">
        <v>8</v>
      </c>
      <c r="P23" s="7">
        <f>SUM(P24)</f>
        <v>40000</v>
      </c>
      <c r="Q23" s="13">
        <f>SUM(Q24)</f>
        <v>0</v>
      </c>
      <c r="R23" s="7">
        <f>SUM(R24)</f>
        <v>40000</v>
      </c>
      <c r="S23" s="7">
        <f t="shared" ref="S23:AB23" si="21">SUM(S24)</f>
        <v>0</v>
      </c>
      <c r="T23" s="7">
        <f t="shared" si="21"/>
        <v>0</v>
      </c>
      <c r="U23" s="7">
        <f t="shared" si="21"/>
        <v>40000</v>
      </c>
      <c r="V23" s="7">
        <f t="shared" si="21"/>
        <v>0</v>
      </c>
      <c r="W23" s="7">
        <f t="shared" si="21"/>
        <v>40000</v>
      </c>
      <c r="X23" s="7">
        <f t="shared" si="21"/>
        <v>0</v>
      </c>
      <c r="Y23" s="7">
        <f t="shared" si="21"/>
        <v>0</v>
      </c>
      <c r="Z23" s="7">
        <f t="shared" si="21"/>
        <v>40000</v>
      </c>
      <c r="AA23" s="7">
        <f t="shared" si="21"/>
        <v>0</v>
      </c>
      <c r="AB23" s="7">
        <f t="shared" si="21"/>
        <v>40000</v>
      </c>
    </row>
    <row r="24" spans="1:28" x14ac:dyDescent="0.2">
      <c r="A24" s="2"/>
      <c r="B24" s="4"/>
      <c r="C24" s="19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4" t="s">
        <v>5</v>
      </c>
      <c r="P24" s="4">
        <v>40000</v>
      </c>
      <c r="R24" s="4">
        <f>SUM(P24:Q24)</f>
        <v>40000</v>
      </c>
      <c r="S24" s="4"/>
      <c r="T24" s="4"/>
      <c r="U24" s="12">
        <f t="shared" ref="U24" si="22">+P24+S24</f>
        <v>40000</v>
      </c>
      <c r="V24" s="12">
        <f t="shared" ref="V24" si="23">+Q24+T24</f>
        <v>0</v>
      </c>
      <c r="W24" s="12">
        <f t="shared" ref="W24" si="24">+U24+V24</f>
        <v>40000</v>
      </c>
      <c r="X24" s="4"/>
      <c r="Y24" s="4"/>
      <c r="Z24" s="12">
        <f t="shared" ref="Z24" si="25">+U24+X24</f>
        <v>40000</v>
      </c>
      <c r="AA24" s="12">
        <f t="shared" ref="AA24" si="26">+V24+Y24</f>
        <v>0</v>
      </c>
      <c r="AB24" s="12">
        <f t="shared" ref="AB24" si="27">+Z24+AA24</f>
        <v>40000</v>
      </c>
    </row>
    <row r="25" spans="1:28" ht="12" customHeight="1" x14ac:dyDescent="0.2">
      <c r="A25" s="2"/>
      <c r="B25" s="4"/>
      <c r="C25" s="19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P25" s="2"/>
      <c r="R25" s="2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x14ac:dyDescent="0.2">
      <c r="A26" s="21"/>
      <c r="B26" s="25"/>
      <c r="C26" s="28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7"/>
      <c r="P26" s="22"/>
      <c r="Q26" s="23"/>
      <c r="R26" s="21"/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spans="1:28" x14ac:dyDescent="0.2">
      <c r="A27" s="50" t="s">
        <v>12</v>
      </c>
      <c r="B27" s="45">
        <f>SUM(B7,B11,B16,B19)</f>
        <v>10282775</v>
      </c>
      <c r="C27" s="45">
        <f>SUM(C7,C11,C16,C19)</f>
        <v>0</v>
      </c>
      <c r="D27" s="45">
        <f>SUM(D7,D11,D16,D19)</f>
        <v>10282775</v>
      </c>
      <c r="E27" s="45">
        <f t="shared" ref="E27:I27" si="28">SUM(E7,E11,E16,E19)</f>
        <v>0</v>
      </c>
      <c r="F27" s="45">
        <f t="shared" si="28"/>
        <v>0</v>
      </c>
      <c r="G27" s="45">
        <f t="shared" si="28"/>
        <v>10282775</v>
      </c>
      <c r="H27" s="45">
        <f t="shared" si="28"/>
        <v>0</v>
      </c>
      <c r="I27" s="45">
        <f t="shared" si="28"/>
        <v>10282775</v>
      </c>
      <c r="J27" s="45">
        <f t="shared" ref="J27:N27" si="29">SUM(J7,J11,J16,J19)</f>
        <v>0</v>
      </c>
      <c r="K27" s="45">
        <f t="shared" si="29"/>
        <v>0</v>
      </c>
      <c r="L27" s="45">
        <f t="shared" si="29"/>
        <v>10282775</v>
      </c>
      <c r="M27" s="45">
        <f t="shared" si="29"/>
        <v>0</v>
      </c>
      <c r="N27" s="45">
        <f t="shared" si="29"/>
        <v>10282775</v>
      </c>
      <c r="O27" s="48" t="s">
        <v>29</v>
      </c>
      <c r="P27" s="36">
        <f>SUM(P7,P11,P15,P17,P23)</f>
        <v>8751702</v>
      </c>
      <c r="Q27" s="36">
        <f>SUM(Q7,Q11,Q15,Q17,Q23)</f>
        <v>778272</v>
      </c>
      <c r="R27" s="36">
        <f>SUM(R7,R11,R15,R17,R23)</f>
        <v>9529974</v>
      </c>
      <c r="S27" s="36">
        <f t="shared" ref="S27:W27" si="30">SUM(S7,S11,S15,S17,S23)</f>
        <v>0</v>
      </c>
      <c r="T27" s="36">
        <f t="shared" si="30"/>
        <v>0</v>
      </c>
      <c r="U27" s="36">
        <f t="shared" si="30"/>
        <v>8751702</v>
      </c>
      <c r="V27" s="36">
        <f t="shared" si="30"/>
        <v>778272</v>
      </c>
      <c r="W27" s="36">
        <f t="shared" si="30"/>
        <v>9529974</v>
      </c>
      <c r="X27" s="36">
        <f>SUM(X7,X11,X15,X17,X23)</f>
        <v>0</v>
      </c>
      <c r="Y27" s="36">
        <f>SUM(Y7,Y11,Y15,Y17,Y23)</f>
        <v>0</v>
      </c>
      <c r="Z27" s="36">
        <f t="shared" ref="Z27:AB27" si="31">SUM(Z7,Z11,Z15,Z17,Z23)</f>
        <v>8751702</v>
      </c>
      <c r="AA27" s="36">
        <f t="shared" si="31"/>
        <v>778272</v>
      </c>
      <c r="AB27" s="36">
        <f t="shared" si="31"/>
        <v>9529974</v>
      </c>
    </row>
    <row r="28" spans="1:28" x14ac:dyDescent="0.2">
      <c r="A28" s="51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9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</row>
    <row r="29" spans="1:28" x14ac:dyDescent="0.2">
      <c r="A29" s="14" t="s">
        <v>13</v>
      </c>
      <c r="B29" s="5">
        <f>SUM(B30:B31)</f>
        <v>2429773</v>
      </c>
      <c r="C29" s="5">
        <f>SUM(C30:C31)</f>
        <v>500000</v>
      </c>
      <c r="D29" s="5">
        <f>SUM(D30:D31)</f>
        <v>2929773</v>
      </c>
      <c r="E29" s="5">
        <f t="shared" ref="E29:I29" si="32">SUM(E30:E31)</f>
        <v>0</v>
      </c>
      <c r="F29" s="5">
        <f t="shared" si="32"/>
        <v>0</v>
      </c>
      <c r="G29" s="5">
        <f t="shared" si="32"/>
        <v>2429773</v>
      </c>
      <c r="H29" s="5">
        <f t="shared" si="32"/>
        <v>500000</v>
      </c>
      <c r="I29" s="5">
        <f t="shared" si="32"/>
        <v>2929773</v>
      </c>
      <c r="J29" s="5">
        <f t="shared" ref="J29:N29" si="33">SUM(J30:J31)</f>
        <v>0</v>
      </c>
      <c r="K29" s="5">
        <f t="shared" si="33"/>
        <v>0</v>
      </c>
      <c r="L29" s="5">
        <f t="shared" si="33"/>
        <v>2429773</v>
      </c>
      <c r="M29" s="5">
        <f t="shared" si="33"/>
        <v>500000</v>
      </c>
      <c r="N29" s="5">
        <f t="shared" si="33"/>
        <v>2929773</v>
      </c>
      <c r="O29" s="14" t="s">
        <v>28</v>
      </c>
      <c r="P29" s="6">
        <f>SUM(P30:P31)</f>
        <v>319034</v>
      </c>
      <c r="Q29" s="6">
        <f>SUM(Q30:Q31)</f>
        <v>0</v>
      </c>
      <c r="R29" s="6">
        <f>SUM(R30:R31)</f>
        <v>319034</v>
      </c>
      <c r="S29" s="5">
        <f t="shared" ref="S29" si="34">SUM(S30:S31)</f>
        <v>0</v>
      </c>
      <c r="T29" s="5">
        <f t="shared" ref="T29" si="35">SUM(T30:T31)</f>
        <v>0</v>
      </c>
      <c r="U29" s="5">
        <f t="shared" ref="U29" si="36">SUM(U30:U31)</f>
        <v>319034</v>
      </c>
      <c r="V29" s="5">
        <f t="shared" ref="V29" si="37">SUM(V30:V31)</f>
        <v>0</v>
      </c>
      <c r="W29" s="5">
        <f t="shared" ref="W29:AA29" si="38">SUM(W30:W31)</f>
        <v>319034</v>
      </c>
      <c r="X29" s="5">
        <f t="shared" si="38"/>
        <v>0</v>
      </c>
      <c r="Y29" s="5">
        <f t="shared" si="38"/>
        <v>0</v>
      </c>
      <c r="Z29" s="5">
        <f t="shared" si="38"/>
        <v>319034</v>
      </c>
      <c r="AA29" s="5">
        <f t="shared" si="38"/>
        <v>0</v>
      </c>
      <c r="AB29" s="5">
        <f t="shared" ref="AB29" si="39">SUM(AB30:AB31)</f>
        <v>319034</v>
      </c>
    </row>
    <row r="30" spans="1:28" x14ac:dyDescent="0.2">
      <c r="A30" s="32" t="s">
        <v>32</v>
      </c>
      <c r="B30" s="8">
        <v>2429773</v>
      </c>
      <c r="C30" s="8">
        <v>500000</v>
      </c>
      <c r="D30" s="8">
        <f>SUM(B30:C30)</f>
        <v>2929773</v>
      </c>
      <c r="E30" s="8"/>
      <c r="F30" s="8"/>
      <c r="G30" s="12">
        <f>+B30+E30</f>
        <v>2429773</v>
      </c>
      <c r="H30" s="12">
        <f>+C30+F30</f>
        <v>500000</v>
      </c>
      <c r="I30" s="12">
        <f>+G30+H30</f>
        <v>2929773</v>
      </c>
      <c r="J30" s="8"/>
      <c r="K30" s="8"/>
      <c r="L30" s="12">
        <f>+G30+J30</f>
        <v>2429773</v>
      </c>
      <c r="M30" s="12">
        <f>+H30+K30</f>
        <v>500000</v>
      </c>
      <c r="N30" s="12">
        <f>+L30+M30</f>
        <v>2929773</v>
      </c>
      <c r="O30" s="32" t="s">
        <v>33</v>
      </c>
      <c r="P30" s="33">
        <v>319034</v>
      </c>
      <c r="Q30" s="3"/>
      <c r="R30" s="12">
        <f>SUM(P30:Q30)</f>
        <v>319034</v>
      </c>
      <c r="S30" s="8"/>
      <c r="T30" s="8"/>
      <c r="U30" s="12">
        <f>+P30+S30</f>
        <v>319034</v>
      </c>
      <c r="V30" s="12">
        <f>+Q30+T30</f>
        <v>0</v>
      </c>
      <c r="W30" s="12">
        <f>+U30+V30</f>
        <v>319034</v>
      </c>
      <c r="X30" s="8"/>
      <c r="Y30" s="8"/>
      <c r="Z30" s="12">
        <f>+U30+X30</f>
        <v>319034</v>
      </c>
      <c r="AA30" s="12">
        <f>+V30+Y30</f>
        <v>0</v>
      </c>
      <c r="AB30" s="12">
        <f>+Z30+AA30</f>
        <v>319034</v>
      </c>
    </row>
    <row r="31" spans="1:28" x14ac:dyDescent="0.2">
      <c r="A31" s="29" t="s">
        <v>31</v>
      </c>
      <c r="B31" s="34"/>
      <c r="C31" s="31"/>
      <c r="D31" s="8">
        <f>SUM(B31:C31)</f>
        <v>0</v>
      </c>
      <c r="E31" s="8"/>
      <c r="F31" s="8"/>
      <c r="G31" s="12">
        <f>+B31+E31</f>
        <v>0</v>
      </c>
      <c r="H31" s="12"/>
      <c r="I31" s="12">
        <f>+G31+H31</f>
        <v>0</v>
      </c>
      <c r="J31" s="8"/>
      <c r="K31" s="8"/>
      <c r="L31" s="12">
        <f>+G31+J31</f>
        <v>0</v>
      </c>
      <c r="M31" s="12"/>
      <c r="N31" s="12">
        <f>+L31+M31</f>
        <v>0</v>
      </c>
      <c r="O31" s="30"/>
      <c r="P31" s="6"/>
      <c r="Q31" s="6"/>
      <c r="R31" s="6"/>
      <c r="S31" s="8"/>
      <c r="T31" s="8"/>
      <c r="U31" s="12">
        <f>+P31+S31</f>
        <v>0</v>
      </c>
      <c r="V31" s="12">
        <f>+Q31+T31</f>
        <v>0</v>
      </c>
      <c r="W31" s="12">
        <f>+U31+V31</f>
        <v>0</v>
      </c>
      <c r="X31" s="8"/>
      <c r="Y31" s="8"/>
      <c r="Z31" s="12">
        <f>+U31+X31</f>
        <v>0</v>
      </c>
      <c r="AA31" s="12">
        <f>+V31+Y31</f>
        <v>0</v>
      </c>
      <c r="AB31" s="12">
        <f>+Z31+AA31</f>
        <v>0</v>
      </c>
    </row>
    <row r="32" spans="1:28" x14ac:dyDescent="0.2">
      <c r="A32" s="48" t="s">
        <v>14</v>
      </c>
      <c r="B32" s="36">
        <f>SUM(B27,B29)</f>
        <v>12712548</v>
      </c>
      <c r="C32" s="36">
        <f>SUM(C27,C29)</f>
        <v>500000</v>
      </c>
      <c r="D32" s="36">
        <f>SUM(D27,D29)</f>
        <v>13212548</v>
      </c>
      <c r="E32" s="36">
        <f t="shared" ref="E32:I32" si="40">SUM(E27,E29)</f>
        <v>0</v>
      </c>
      <c r="F32" s="36">
        <f t="shared" si="40"/>
        <v>0</v>
      </c>
      <c r="G32" s="36">
        <f t="shared" si="40"/>
        <v>12712548</v>
      </c>
      <c r="H32" s="36">
        <f t="shared" si="40"/>
        <v>500000</v>
      </c>
      <c r="I32" s="36">
        <f t="shared" si="40"/>
        <v>13212548</v>
      </c>
      <c r="J32" s="36">
        <f t="shared" ref="J32:N32" si="41">SUM(J27,J29)</f>
        <v>0</v>
      </c>
      <c r="K32" s="36">
        <f t="shared" si="41"/>
        <v>0</v>
      </c>
      <c r="L32" s="36">
        <f t="shared" si="41"/>
        <v>12712548</v>
      </c>
      <c r="M32" s="36">
        <f t="shared" si="41"/>
        <v>500000</v>
      </c>
      <c r="N32" s="36">
        <f t="shared" si="41"/>
        <v>13212548</v>
      </c>
      <c r="O32" s="48" t="s">
        <v>15</v>
      </c>
      <c r="P32" s="36">
        <f>SUM(P27,P29)</f>
        <v>9070736</v>
      </c>
      <c r="Q32" s="36">
        <f>SUM(Q27,Q29)</f>
        <v>778272</v>
      </c>
      <c r="R32" s="36">
        <f>SUM(R27,R29)</f>
        <v>9849008</v>
      </c>
      <c r="S32" s="36">
        <f t="shared" ref="S32:W32" si="42">SUM(S27,S29)</f>
        <v>0</v>
      </c>
      <c r="T32" s="36">
        <f t="shared" si="42"/>
        <v>0</v>
      </c>
      <c r="U32" s="36">
        <f t="shared" si="42"/>
        <v>9070736</v>
      </c>
      <c r="V32" s="36">
        <f t="shared" si="42"/>
        <v>778272</v>
      </c>
      <c r="W32" s="36">
        <f t="shared" si="42"/>
        <v>9849008</v>
      </c>
      <c r="X32" s="36">
        <f t="shared" ref="X32:AA32" si="43">SUM(X27,X29)</f>
        <v>0</v>
      </c>
      <c r="Y32" s="36">
        <f t="shared" si="43"/>
        <v>0</v>
      </c>
      <c r="Z32" s="36">
        <f t="shared" si="43"/>
        <v>9070736</v>
      </c>
      <c r="AA32" s="36">
        <f t="shared" si="43"/>
        <v>778272</v>
      </c>
      <c r="AB32" s="36">
        <f>SUM(AB27,AB29)</f>
        <v>9849008</v>
      </c>
    </row>
    <row r="33" spans="1:28" x14ac:dyDescent="0.2">
      <c r="A33" s="49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49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5" spans="1:28" x14ac:dyDescent="0.2">
      <c r="O35" s="55" t="s">
        <v>10</v>
      </c>
      <c r="P35" s="55"/>
      <c r="Q35" s="55"/>
      <c r="R35" s="13">
        <f>D32-R32</f>
        <v>3363540</v>
      </c>
      <c r="W35" s="19">
        <f>+I32-W32</f>
        <v>3363540</v>
      </c>
      <c r="AB35" s="19">
        <f>+N32-AB32</f>
        <v>3363540</v>
      </c>
    </row>
  </sheetData>
  <mergeCells count="96">
    <mergeCell ref="P4:R4"/>
    <mergeCell ref="P5:P6"/>
    <mergeCell ref="Q5:Q6"/>
    <mergeCell ref="R5:R6"/>
    <mergeCell ref="S32:S33"/>
    <mergeCell ref="S4:T4"/>
    <mergeCell ref="S27:S28"/>
    <mergeCell ref="T27:T28"/>
    <mergeCell ref="U27:U28"/>
    <mergeCell ref="V27:V28"/>
    <mergeCell ref="W27:W28"/>
    <mergeCell ref="U4:W4"/>
    <mergeCell ref="S5:S6"/>
    <mergeCell ref="T5:T6"/>
    <mergeCell ref="U5:U6"/>
    <mergeCell ref="V5:V6"/>
    <mergeCell ref="W5:W6"/>
    <mergeCell ref="H27:H28"/>
    <mergeCell ref="I27:I28"/>
    <mergeCell ref="E32:E33"/>
    <mergeCell ref="F32:F33"/>
    <mergeCell ref="G32:G33"/>
    <mergeCell ref="H32:H33"/>
    <mergeCell ref="I32:I33"/>
    <mergeCell ref="O35:Q35"/>
    <mergeCell ref="Q32:Q33"/>
    <mergeCell ref="R32:R33"/>
    <mergeCell ref="P32:P33"/>
    <mergeCell ref="O32:O33"/>
    <mergeCell ref="A32:A33"/>
    <mergeCell ref="C32:C33"/>
    <mergeCell ref="D32:D33"/>
    <mergeCell ref="B32:B33"/>
    <mergeCell ref="Q27:Q28"/>
    <mergeCell ref="C27:C28"/>
    <mergeCell ref="D27:D28"/>
    <mergeCell ref="G27:G28"/>
    <mergeCell ref="J27:J28"/>
    <mergeCell ref="K27:K28"/>
    <mergeCell ref="L27:L28"/>
    <mergeCell ref="M27:M28"/>
    <mergeCell ref="N27:N28"/>
    <mergeCell ref="J32:J33"/>
    <mergeCell ref="K32:K33"/>
    <mergeCell ref="L32:L33"/>
    <mergeCell ref="B4:D4"/>
    <mergeCell ref="B5:B6"/>
    <mergeCell ref="C5:C6"/>
    <mergeCell ref="D5:D6"/>
    <mergeCell ref="E5:E6"/>
    <mergeCell ref="F5:F6"/>
    <mergeCell ref="E4:F4"/>
    <mergeCell ref="E27:E28"/>
    <mergeCell ref="A2:R2"/>
    <mergeCell ref="B27:B28"/>
    <mergeCell ref="P27:P28"/>
    <mergeCell ref="O27:O28"/>
    <mergeCell ref="A27:A28"/>
    <mergeCell ref="A4:A6"/>
    <mergeCell ref="O4:O6"/>
    <mergeCell ref="R27:R28"/>
    <mergeCell ref="G4:I4"/>
    <mergeCell ref="G5:G6"/>
    <mergeCell ref="H5:H6"/>
    <mergeCell ref="I5:I6"/>
    <mergeCell ref="F27:F28"/>
    <mergeCell ref="J4:K4"/>
    <mergeCell ref="L4:N4"/>
    <mergeCell ref="J5:J6"/>
    <mergeCell ref="K5:K6"/>
    <mergeCell ref="L5:L6"/>
    <mergeCell ref="M5:M6"/>
    <mergeCell ref="N5:N6"/>
    <mergeCell ref="X27:X28"/>
    <mergeCell ref="Y27:Y28"/>
    <mergeCell ref="Z27:Z28"/>
    <mergeCell ref="AA27:AA28"/>
    <mergeCell ref="AB27:AB28"/>
    <mergeCell ref="X4:Y4"/>
    <mergeCell ref="Z4:AB4"/>
    <mergeCell ref="X5:X6"/>
    <mergeCell ref="Y5:Y6"/>
    <mergeCell ref="Z5:Z6"/>
    <mergeCell ref="AA5:AA6"/>
    <mergeCell ref="AB5:AB6"/>
    <mergeCell ref="Z32:Z33"/>
    <mergeCell ref="AA32:AA33"/>
    <mergeCell ref="AB32:AB33"/>
    <mergeCell ref="M32:M33"/>
    <mergeCell ref="N32:N33"/>
    <mergeCell ref="X32:X33"/>
    <mergeCell ref="Y32:Y33"/>
    <mergeCell ref="T32:T33"/>
    <mergeCell ref="U32:U33"/>
    <mergeCell ref="V32:V33"/>
    <mergeCell ref="W32:W33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8" scale="61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83981-DC07-4D1D-B259-B199A1291862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2CDC6-4500-4B43-B2A5-49EEFC5794D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2025-10-02T13:09:49Z</cp:lastPrinted>
  <dcterms:created xsi:type="dcterms:W3CDTF">1997-01-17T14:02:09Z</dcterms:created>
  <dcterms:modified xsi:type="dcterms:W3CDTF">2026-01-30T08:41:55Z</dcterms:modified>
</cp:coreProperties>
</file>